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.mpe.ms.gov.br\Dados\Campo Grande - PGJ\Gestao Estrategica\4. TRANSPARÊNCIA\1.Orçamento e Financas - FEADMPMS - SEFIN\2022\002 2022 FEVEREIRO\"/>
    </mc:Choice>
  </mc:AlternateContent>
  <xr:revisionPtr revIDLastSave="0" documentId="13_ncr:1_{2CD0409B-5726-43E2-B3D6-67F10A64D161}" xr6:coauthVersionLast="45" xr6:coauthVersionMax="45" xr10:uidLastSave="{00000000-0000-0000-0000-000000000000}"/>
  <bookViews>
    <workbookView xWindow="23880" yWindow="-120" windowWidth="24240" windowHeight="13140" tabRatio="864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1" i="5" l="1"/>
  <c r="B65" i="5"/>
  <c r="B64" i="5"/>
  <c r="B62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30" i="5"/>
  <c r="B49" i="5"/>
  <c r="B41" i="5"/>
  <c r="B39" i="5"/>
  <c r="B38" i="5"/>
  <c r="B35" i="5"/>
  <c r="B31" i="5"/>
  <c r="O65" i="5" l="1"/>
  <c r="O58" i="5" l="1"/>
  <c r="O59" i="5"/>
  <c r="O60" i="5"/>
  <c r="O61" i="5"/>
  <c r="O62" i="5"/>
  <c r="O63" i="5"/>
  <c r="O64" i="5"/>
  <c r="O66" i="5"/>
  <c r="O67" i="5"/>
  <c r="O57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8" i="5"/>
  <c r="O54" i="5" l="1"/>
  <c r="E27" i="5"/>
  <c r="D27" i="5"/>
  <c r="N54" i="5"/>
  <c r="N27" i="5"/>
  <c r="M54" i="5"/>
  <c r="M27" i="5"/>
  <c r="L54" i="5"/>
  <c r="L27" i="5"/>
  <c r="K54" i="5"/>
  <c r="K27" i="5"/>
  <c r="I54" i="5"/>
  <c r="J54" i="5"/>
  <c r="I27" i="5"/>
  <c r="H54" i="5"/>
  <c r="F54" i="5"/>
  <c r="G54" i="5"/>
  <c r="E54" i="5"/>
  <c r="D54" i="5"/>
  <c r="D5" i="5"/>
  <c r="N73" i="5" l="1"/>
  <c r="L73" i="5"/>
  <c r="M73" i="5"/>
  <c r="K73" i="5"/>
  <c r="D73" i="5"/>
  <c r="J27" i="5"/>
  <c r="J73" i="5" s="1"/>
  <c r="I73" i="5"/>
  <c r="H27" i="5"/>
  <c r="H73" i="5" s="1"/>
  <c r="G27" i="5"/>
  <c r="G73" i="5" s="1"/>
  <c r="F27" i="5"/>
  <c r="F73" i="5" s="1"/>
  <c r="E73" i="5"/>
  <c r="O71" i="5"/>
  <c r="O69" i="5" s="1"/>
  <c r="C69" i="5"/>
  <c r="B69" i="5"/>
  <c r="C54" i="5"/>
  <c r="B54" i="5"/>
  <c r="C27" i="5"/>
  <c r="B27" i="5"/>
  <c r="C5" i="5"/>
  <c r="B5" i="5"/>
  <c r="B73" i="5" l="1"/>
  <c r="O27" i="5"/>
  <c r="C73" i="5"/>
  <c r="O5" i="5"/>
  <c r="O73" i="5" l="1"/>
</calcChain>
</file>

<file path=xl/sharedStrings.xml><?xml version="1.0" encoding="utf-8"?>
<sst xmlns="http://schemas.openxmlformats.org/spreadsheetml/2006/main" count="122" uniqueCount="76">
  <si>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</si>
  <si>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</si>
  <si>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</si>
  <si>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</si>
  <si>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</si>
  <si>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</si>
  <si>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</si>
  <si>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</si>
  <si>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</si>
  <si>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</si>
  <si>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</si>
  <si>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</si>
  <si>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</si>
  <si>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</si>
  <si>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</si>
  <si>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</si>
  <si>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</si>
  <si>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</si>
  <si>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</si>
  <si>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</si>
  <si>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</si>
  <si>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</si>
  <si>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</si>
  <si>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</si>
  <si>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</si>
  <si>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</si>
  <si>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</si>
  <si>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</si>
  <si>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</si>
  <si>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</si>
  <si>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</si>
  <si>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</si>
  <si>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</si>
  <si>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</si>
  <si>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</si>
  <si>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</si>
  <si>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</si>
  <si>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</si>
  <si>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</si>
  <si>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</si>
  <si>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</si>
  <si>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</si>
  <si>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</si>
  <si>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</si>
  <si>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</si>
  <si>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SEFIN/PGJ - SPF</t>
  </si>
  <si>
    <t>Nota explicativa: Os valores previstos são gerenciais, uma vez que a previsão orçamentária está segregada em grupos de despesa</t>
  </si>
  <si>
    <t>Valores pagos ( c )</t>
  </si>
  <si>
    <t>Total            (d)</t>
  </si>
  <si>
    <t>07 Contribuições a entidades fechadas à previdência</t>
  </si>
  <si>
    <t>09 Salário-família</t>
  </si>
  <si>
    <t xml:space="preserve">      Substituições</t>
  </si>
  <si>
    <t xml:space="preserve">      Horas extras (especificar)</t>
  </si>
  <si>
    <t xml:space="preserve">      Outros (especificar)</t>
  </si>
  <si>
    <t>34 Outras despesas de Pessoal - terceirização (e)</t>
  </si>
  <si>
    <t>Outras Despesas Correntes</t>
  </si>
  <si>
    <t>46 Auxílio - Alimentação</t>
  </si>
  <si>
    <t>48 Outros Auxílios Financeiros</t>
  </si>
  <si>
    <t xml:space="preserve">     Auxílio-moradia</t>
  </si>
  <si>
    <t xml:space="preserve">      Outros auxílios e vantagens de qualquer natureza (especificar)</t>
  </si>
  <si>
    <t>Investimento</t>
  </si>
  <si>
    <t>Total Geral (f)</t>
  </si>
  <si>
    <t>Fonte da Informação (g):</t>
  </si>
  <si>
    <r>
      <rPr>
        <b/>
        <sz val="8"/>
        <rFont val="Franklin Gothic Medium"/>
        <family val="2"/>
      </rPr>
      <t>(a) Objeto</t>
    </r>
    <r>
      <rPr>
        <sz val="8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</si>
  <si>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Franklin Gothic Medium"/>
        <family val="2"/>
      </rPr>
      <t>(b) Valores Previstos</t>
    </r>
    <r>
      <rPr>
        <sz val="8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</si>
  <si>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8"/>
        <rFont val="Franklin Gothic Medium"/>
        <family val="2"/>
      </rPr>
      <t>(c) Valores Pagos</t>
    </r>
    <r>
      <rPr>
        <sz val="8"/>
        <rFont val="Franklin Gothic Medium"/>
        <family val="2"/>
      </rPr>
      <t xml:space="preserve"> – Valores pagos no mês (Regime de Caixa).</t>
    </r>
  </si>
  <si>
    <r>
      <rPr>
        <b/>
        <sz val="8"/>
        <rFont val="Franklin Gothic Medium"/>
        <family val="2"/>
      </rPr>
      <t>(d) Total</t>
    </r>
    <r>
      <rPr>
        <sz val="8"/>
        <rFont val="Franklin Gothic Medium"/>
        <family val="2"/>
      </rPr>
      <t xml:space="preserve"> – Somatório dos valores dos meses do ano.</t>
    </r>
  </si>
  <si>
    <r>
      <t>(e) Outras despesas de pessoal</t>
    </r>
    <r>
      <rPr>
        <sz val="8"/>
        <rFont val="Franklin Gothic Medium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</si>
  <si>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Franklin Gothic Medium"/>
        <family val="2"/>
      </rPr>
      <t>(f) Total Geral</t>
    </r>
    <r>
      <rPr>
        <sz val="8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</si>
  <si>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Franklin Gothic Medium"/>
        <family val="2"/>
      </rPr>
      <t>(g) Fonte da Informação</t>
    </r>
    <r>
      <rPr>
        <sz val="8"/>
        <rFont val="Franklin Gothic Medium"/>
        <family val="2"/>
      </rPr>
      <t xml:space="preserve"> - Setor administrativo responsável pelo levantamento das informações e dados apresentados na tabela.</t>
    </r>
  </si>
  <si>
    <t>40 Serviços de Tecnologia da Informação e Comunicação - Pessoa Jurídica</t>
  </si>
  <si>
    <t>42 Auxílios</t>
  </si>
  <si>
    <t>41 Contribuições à Intituições Privadas</t>
  </si>
  <si>
    <r>
      <t xml:space="preserve">FUNDAMENTO LEGAL: </t>
    </r>
    <r>
      <rPr>
        <sz val="8"/>
        <rFont val="Franklin Gothic Medium"/>
        <family val="2"/>
      </rPr>
      <t>Resolução CNMP nº 86/2012, art. 5º, inciso I, alínea “b”; Lei Complementar n. 101, art. 18; Lei n. 12.527, art. 8º, §1º, III; Lei n. 4.320/64, arts. 12 e 13; Portaria Conjunta STN/SOF n. 1, de 10 de dezembro de 2014; Lei n. 14.129, de 29 de março de 2021</t>
    </r>
  </si>
  <si>
    <t>6.1.3. Detalhamento das despesas</t>
  </si>
  <si>
    <t>15.3.2022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</si>
</sst>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name val="Franklin Gothic Medium"/>
      <family val="2"/>
    </font>
    <font>
      <sz val="9"/>
      <name val="Franklin Gothic Medium"/>
      <family val="2"/>
    </font>
    <font>
      <sz val="8"/>
      <name val="Franklin Gothic Medium"/>
      <family val="2"/>
    </font>
    <font>
      <sz val="7"/>
      <name val="Franklin Gothic Medium"/>
      <family val="2"/>
    </font>
    <font>
      <b/>
      <sz val="8"/>
      <name val="Franklin Gothic Medium"/>
      <family val="2"/>
    </font>
    <font>
      <sz val="11"/>
      <name val="Franklin Gothic Medium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Protection="1"/>
    <xf numFmtId="4" fontId="2" fillId="0" borderId="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/>
    <xf numFmtId="0" fontId="4" fillId="0" borderId="0" xfId="0" applyFont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6" fillId="2" borderId="1" xfId="0" applyNumberFormat="1" applyFont="1" applyFill="1" applyBorder="1" applyAlignment="1" applyProtection="1">
      <alignment horizontal="right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/>
      <protection locked="0"/>
    </xf>
    <xf numFmtId="4" fontId="6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Protection="1"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4" fontId="6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Protection="1">
      <protection locked="0"/>
    </xf>
    <xf numFmtId="4" fontId="6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Protection="1">
      <protection locked="0"/>
    </xf>
    <xf numFmtId="4" fontId="6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Protection="1"/>
    <xf numFmtId="0" fontId="4" fillId="0" borderId="0" xfId="0" applyFont="1" applyFill="1" applyProtection="1"/>
    <xf numFmtId="0" fontId="5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left" vertical="center"/>
    </xf>
    <xf numFmtId="0" fontId="8" fillId="0" borderId="1" xfId="0" applyFont="1" applyBorder="1"/>
    <xf numFmtId="0" fontId="8" fillId="0" borderId="0" xfId="0" applyFont="1"/>
    <xf numFmtId="0" fontId="5" fillId="3" borderId="1" xfId="0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Protection="1"/>
    <xf numFmtId="0" fontId="4" fillId="2" borderId="2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5" fillId="0" borderId="8" xfId="0" applyFont="1" applyBorder="1" applyAlignment="1" applyProtection="1">
      <alignment horizontal="left" vertical="center"/>
      <protection locked="0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</cellXfs>
  <cellStyles count="7">
    <cellStyle name="Normal" xfId="0" builtinId="0"/>
    <cellStyle name="Normal 2" xfId="1" xr:uid="{00000000-0005-0000-0000-000001000000}"/>
    <cellStyle name="Normal 3" xfId="3" xr:uid="{E88107B1-00B1-483B-8F1C-29C2A74517DE}"/>
    <cellStyle name="Normal 4" xfId="5" xr:uid="{E8E7E1D6-9D06-4256-BDD4-D7E543E51042}"/>
    <cellStyle name="Vírgula 2" xfId="2" xr:uid="{00000000-0005-0000-0000-000002000000}"/>
    <cellStyle name="Vírgula 3" xfId="4" xr:uid="{7BA8EEF8-85C2-4DD1-971B-77526729A1E8}"/>
    <cellStyle name="Vírgula 4" xfId="6" xr:uid="{327783EC-A831-457D-A7E4-3364CF779D4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4"/>
  <sheetViews>
    <sheetView tabSelected="1" topLeftCell="A64" zoomScale="120" zoomScaleNormal="120" workbookViewId="0">
      <selection activeCell="B76" sqref="B76"/>
    </sheetView>
  </sheetViews>
  <sheetFormatPr defaultRowHeight="17.45" customHeight="1" x14ac:dyDescent="0.25"/>
  <cols>
    <col min="1" max="1" width="38.85546875" style="4" customWidth="1"/>
    <col min="2" max="2" width="11.7109375" style="4" bestFit="1" customWidth="1"/>
    <col min="3" max="14" width="8.7109375" style="4" customWidth="1"/>
    <col min="15" max="15" width="9.42578125" style="4" bestFit="1" customWidth="1"/>
    <col min="16" max="16384" width="9.140625" style="4"/>
  </cols>
  <sheetData>
    <row r="1" spans="1:15" ht="17.45" customHeight="1" x14ac:dyDescent="0.3">
      <c r="A1" s="3" t="s">
        <v>74</v>
      </c>
    </row>
    <row r="3" spans="1:15" s="6" customFormat="1" ht="35.1" customHeight="1" x14ac:dyDescent="0.25">
      <c r="A3" s="5" t="s">
        <v>0</v>
      </c>
      <c r="B3" s="5" t="s">
        <v>2</v>
      </c>
      <c r="C3" s="57" t="s">
        <v>47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s="8" customFormat="1" ht="25.5" x14ac:dyDescent="0.25">
      <c r="A4" s="5" t="s">
        <v>1</v>
      </c>
      <c r="B4" s="5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48</v>
      </c>
    </row>
    <row r="5" spans="1:15" s="8" customFormat="1" ht="17.45" customHeight="1" x14ac:dyDescent="0.25">
      <c r="A5" s="5"/>
      <c r="B5" s="9">
        <f>SUM(B8:B23)</f>
        <v>0</v>
      </c>
      <c r="C5" s="10">
        <f>SUM(C8:C23)</f>
        <v>0</v>
      </c>
      <c r="D5" s="10">
        <f>SUM(D8:D23)</f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f t="shared" ref="O5" si="0">SUM(O8:O23)</f>
        <v>0</v>
      </c>
    </row>
    <row r="6" spans="1:15" s="15" customFormat="1" ht="17.45" customHeight="1" x14ac:dyDescent="0.25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5" ht="17.45" customHeight="1" x14ac:dyDescent="0.25">
      <c r="A7" s="58" t="s">
        <v>17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60"/>
    </row>
    <row r="8" spans="1:15" s="18" customFormat="1" ht="17.45" customHeight="1" x14ac:dyDescent="0.25">
      <c r="A8" s="16" t="s">
        <v>18</v>
      </c>
      <c r="B8" s="17">
        <v>0</v>
      </c>
      <c r="C8" s="17">
        <v>0</v>
      </c>
      <c r="D8" s="17">
        <v>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>
        <f>SUM(C8:N8)</f>
        <v>0</v>
      </c>
    </row>
    <row r="9" spans="1:15" s="18" customFormat="1" ht="17.45" customHeight="1" x14ac:dyDescent="0.25">
      <c r="A9" s="16" t="s">
        <v>19</v>
      </c>
      <c r="B9" s="17">
        <v>0</v>
      </c>
      <c r="C9" s="17">
        <v>0</v>
      </c>
      <c r="D9" s="17">
        <v>0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>
        <f t="shared" ref="O9:O23" si="1">SUM(C9:N9)</f>
        <v>0</v>
      </c>
    </row>
    <row r="10" spans="1:15" s="18" customFormat="1" ht="17.45" customHeight="1" x14ac:dyDescent="0.25">
      <c r="A10" s="16" t="s">
        <v>20</v>
      </c>
      <c r="B10" s="17">
        <v>0</v>
      </c>
      <c r="C10" s="17">
        <v>0</v>
      </c>
      <c r="D10" s="17">
        <v>0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>
        <f t="shared" si="1"/>
        <v>0</v>
      </c>
    </row>
    <row r="11" spans="1:15" s="18" customFormat="1" ht="17.45" customHeight="1" x14ac:dyDescent="0.25">
      <c r="A11" s="16" t="s">
        <v>49</v>
      </c>
      <c r="B11" s="17">
        <v>0</v>
      </c>
      <c r="C11" s="17">
        <v>0</v>
      </c>
      <c r="D11" s="17">
        <v>0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>
        <f t="shared" si="1"/>
        <v>0</v>
      </c>
    </row>
    <row r="12" spans="1:15" s="18" customFormat="1" ht="17.45" customHeight="1" x14ac:dyDescent="0.25">
      <c r="A12" s="16" t="s">
        <v>21</v>
      </c>
      <c r="B12" s="17">
        <v>0</v>
      </c>
      <c r="C12" s="17">
        <v>0</v>
      </c>
      <c r="D12" s="17">
        <v>0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>
        <f t="shared" si="1"/>
        <v>0</v>
      </c>
    </row>
    <row r="13" spans="1:15" s="18" customFormat="1" ht="17.45" customHeight="1" x14ac:dyDescent="0.25">
      <c r="A13" s="16" t="s">
        <v>50</v>
      </c>
      <c r="B13" s="17">
        <v>0</v>
      </c>
      <c r="C13" s="17">
        <v>0</v>
      </c>
      <c r="D13" s="17">
        <v>0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>
        <f t="shared" si="1"/>
        <v>0</v>
      </c>
    </row>
    <row r="14" spans="1:15" s="18" customFormat="1" ht="17.25" customHeight="1" x14ac:dyDescent="0.25">
      <c r="A14" s="16" t="s">
        <v>22</v>
      </c>
      <c r="B14" s="17">
        <v>0</v>
      </c>
      <c r="C14" s="17">
        <v>0</v>
      </c>
      <c r="D14" s="17">
        <v>0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>
        <f t="shared" si="1"/>
        <v>0</v>
      </c>
    </row>
    <row r="15" spans="1:15" s="18" customFormat="1" ht="17.45" customHeight="1" x14ac:dyDescent="0.25">
      <c r="A15" s="16" t="s">
        <v>23</v>
      </c>
      <c r="B15" s="17">
        <v>0</v>
      </c>
      <c r="C15" s="17">
        <v>0</v>
      </c>
      <c r="D15" s="17">
        <v>0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>
        <f t="shared" si="1"/>
        <v>0</v>
      </c>
    </row>
    <row r="16" spans="1:15" s="18" customFormat="1" ht="17.45" customHeight="1" x14ac:dyDescent="0.25">
      <c r="A16" s="16" t="s">
        <v>24</v>
      </c>
      <c r="B16" s="17">
        <v>0</v>
      </c>
      <c r="C16" s="17">
        <v>0</v>
      </c>
      <c r="D16" s="17">
        <v>0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>
        <f t="shared" si="1"/>
        <v>0</v>
      </c>
    </row>
    <row r="17" spans="1:15" s="21" customFormat="1" ht="17.45" customHeight="1" x14ac:dyDescent="0.25">
      <c r="A17" s="19" t="s">
        <v>51</v>
      </c>
      <c r="B17" s="20">
        <v>0</v>
      </c>
      <c r="C17" s="20">
        <v>0</v>
      </c>
      <c r="D17" s="20">
        <v>0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17">
        <f t="shared" si="1"/>
        <v>0</v>
      </c>
    </row>
    <row r="18" spans="1:15" s="21" customFormat="1" ht="17.45" customHeight="1" x14ac:dyDescent="0.25">
      <c r="A18" s="19" t="s">
        <v>52</v>
      </c>
      <c r="B18" s="20">
        <v>0</v>
      </c>
      <c r="C18" s="20">
        <v>0</v>
      </c>
      <c r="D18" s="20">
        <v>0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7">
        <f t="shared" si="1"/>
        <v>0</v>
      </c>
    </row>
    <row r="19" spans="1:15" s="21" customFormat="1" ht="17.45" customHeight="1" x14ac:dyDescent="0.25">
      <c r="A19" s="19" t="s">
        <v>53</v>
      </c>
      <c r="B19" s="20">
        <v>0</v>
      </c>
      <c r="C19" s="20">
        <v>0</v>
      </c>
      <c r="D19" s="20">
        <v>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7">
        <f t="shared" si="1"/>
        <v>0</v>
      </c>
    </row>
    <row r="20" spans="1:15" s="21" customFormat="1" ht="17.45" customHeight="1" x14ac:dyDescent="0.25">
      <c r="A20" s="19" t="s">
        <v>54</v>
      </c>
      <c r="B20" s="20">
        <v>0</v>
      </c>
      <c r="C20" s="20">
        <v>0</v>
      </c>
      <c r="D20" s="20">
        <v>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7">
        <f t="shared" si="1"/>
        <v>0</v>
      </c>
    </row>
    <row r="21" spans="1:15" s="18" customFormat="1" ht="17.45" customHeight="1" x14ac:dyDescent="0.25">
      <c r="A21" s="16" t="s">
        <v>25</v>
      </c>
      <c r="B21" s="17">
        <v>0</v>
      </c>
      <c r="C21" s="17">
        <v>0</v>
      </c>
      <c r="D21" s="17">
        <v>0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>
        <f t="shared" si="1"/>
        <v>0</v>
      </c>
    </row>
    <row r="22" spans="1:15" s="18" customFormat="1" ht="17.45" customHeight="1" x14ac:dyDescent="0.25">
      <c r="A22" s="16" t="s">
        <v>26</v>
      </c>
      <c r="B22" s="17">
        <v>0</v>
      </c>
      <c r="C22" s="17">
        <v>0</v>
      </c>
      <c r="D22" s="17">
        <v>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>
        <f t="shared" si="1"/>
        <v>0</v>
      </c>
    </row>
    <row r="23" spans="1:15" s="18" customFormat="1" ht="17.45" customHeight="1" x14ac:dyDescent="0.25">
      <c r="A23" s="16" t="s">
        <v>27</v>
      </c>
      <c r="B23" s="17">
        <v>0</v>
      </c>
      <c r="C23" s="17">
        <v>0</v>
      </c>
      <c r="D23" s="17">
        <v>0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>
        <f t="shared" si="1"/>
        <v>0</v>
      </c>
    </row>
    <row r="24" spans="1:15" s="23" customFormat="1" ht="17.45" customHeight="1" x14ac:dyDescent="0.25">
      <c r="A24" s="4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44"/>
    </row>
    <row r="25" spans="1:15" s="6" customFormat="1" ht="35.1" customHeight="1" x14ac:dyDescent="0.25">
      <c r="A25" s="5" t="s">
        <v>0</v>
      </c>
      <c r="B25" s="5" t="s">
        <v>2</v>
      </c>
      <c r="C25" s="57" t="s">
        <v>47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  <row r="26" spans="1:15" s="8" customFormat="1" ht="25.5" x14ac:dyDescent="0.25">
      <c r="A26" s="5" t="s">
        <v>1</v>
      </c>
      <c r="B26" s="5" t="s">
        <v>3</v>
      </c>
      <c r="C26" s="7" t="s">
        <v>4</v>
      </c>
      <c r="D26" s="7" t="s">
        <v>5</v>
      </c>
      <c r="E26" s="7" t="s">
        <v>6</v>
      </c>
      <c r="F26" s="7" t="s">
        <v>7</v>
      </c>
      <c r="G26" s="7" t="s">
        <v>8</v>
      </c>
      <c r="H26" s="7" t="s">
        <v>9</v>
      </c>
      <c r="I26" s="7" t="s">
        <v>10</v>
      </c>
      <c r="J26" s="7" t="s">
        <v>11</v>
      </c>
      <c r="K26" s="7" t="s">
        <v>12</v>
      </c>
      <c r="L26" s="7" t="s">
        <v>13</v>
      </c>
      <c r="M26" s="7" t="s">
        <v>14</v>
      </c>
      <c r="N26" s="7" t="s">
        <v>15</v>
      </c>
      <c r="O26" s="7" t="s">
        <v>48</v>
      </c>
    </row>
    <row r="27" spans="1:15" s="8" customFormat="1" ht="17.45" customHeight="1" x14ac:dyDescent="0.25">
      <c r="A27" s="5"/>
      <c r="B27" s="9">
        <f t="shared" ref="B27:O27" si="2">SUM(B30:B50)</f>
        <v>49641900</v>
      </c>
      <c r="C27" s="10">
        <f t="shared" si="2"/>
        <v>3122016.71</v>
      </c>
      <c r="D27" s="10">
        <f t="shared" si="2"/>
        <v>3316240.67</v>
      </c>
      <c r="E27" s="10">
        <f t="shared" si="2"/>
        <v>0</v>
      </c>
      <c r="F27" s="10">
        <f t="shared" si="2"/>
        <v>0</v>
      </c>
      <c r="G27" s="10">
        <f t="shared" si="2"/>
        <v>0</v>
      </c>
      <c r="H27" s="10">
        <f t="shared" si="2"/>
        <v>0</v>
      </c>
      <c r="I27" s="10">
        <f t="shared" si="2"/>
        <v>0</v>
      </c>
      <c r="J27" s="10">
        <f t="shared" si="2"/>
        <v>0</v>
      </c>
      <c r="K27" s="10">
        <f t="shared" si="2"/>
        <v>0</v>
      </c>
      <c r="L27" s="10">
        <f t="shared" si="2"/>
        <v>0</v>
      </c>
      <c r="M27" s="10">
        <f t="shared" si="2"/>
        <v>0</v>
      </c>
      <c r="N27" s="10">
        <f t="shared" si="2"/>
        <v>0</v>
      </c>
      <c r="O27" s="10">
        <f t="shared" si="2"/>
        <v>6438257.3799999999</v>
      </c>
    </row>
    <row r="28" spans="1:15" s="23" customFormat="1" ht="17.45" customHeight="1" x14ac:dyDescent="0.25">
      <c r="A28" s="4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44"/>
    </row>
    <row r="29" spans="1:15" s="18" customFormat="1" ht="17.45" customHeight="1" x14ac:dyDescent="0.25">
      <c r="A29" s="58" t="s">
        <v>55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0"/>
    </row>
    <row r="30" spans="1:15" s="18" customFormat="1" ht="17.45" customHeight="1" x14ac:dyDescent="0.25">
      <c r="A30" s="16" t="s">
        <v>28</v>
      </c>
      <c r="B30" s="2">
        <v>0</v>
      </c>
      <c r="C30" s="17">
        <v>0</v>
      </c>
      <c r="D30" s="17">
        <v>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>
        <f>SUM(C30:N30)</f>
        <v>0</v>
      </c>
    </row>
    <row r="31" spans="1:15" s="18" customFormat="1" ht="17.45" customHeight="1" x14ac:dyDescent="0.25">
      <c r="A31" s="16" t="s">
        <v>29</v>
      </c>
      <c r="B31" s="2">
        <f>1499200+551370-51370</f>
        <v>1999200</v>
      </c>
      <c r="C31" s="17">
        <v>0</v>
      </c>
      <c r="D31" s="17">
        <v>27872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>
        <f t="shared" ref="O31:O50" si="3">SUM(C31:N31)</f>
        <v>27872</v>
      </c>
    </row>
    <row r="32" spans="1:15" s="18" customFormat="1" ht="17.45" customHeight="1" x14ac:dyDescent="0.25">
      <c r="A32" s="16" t="s">
        <v>30</v>
      </c>
      <c r="B32" s="2">
        <v>0</v>
      </c>
      <c r="C32" s="17">
        <v>0</v>
      </c>
      <c r="D32" s="17">
        <v>0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>
        <f t="shared" si="3"/>
        <v>0</v>
      </c>
    </row>
    <row r="33" spans="1:15" s="18" customFormat="1" ht="17.45" customHeight="1" x14ac:dyDescent="0.25">
      <c r="A33" s="16" t="s">
        <v>31</v>
      </c>
      <c r="B33" s="2">
        <v>0</v>
      </c>
      <c r="C33" s="17">
        <v>0</v>
      </c>
      <c r="D33" s="17">
        <v>0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>
        <f t="shared" si="3"/>
        <v>0</v>
      </c>
    </row>
    <row r="34" spans="1:15" s="18" customFormat="1" ht="17.45" customHeight="1" x14ac:dyDescent="0.25">
      <c r="A34" s="16" t="s">
        <v>32</v>
      </c>
      <c r="B34" s="2">
        <v>0</v>
      </c>
      <c r="C34" s="17">
        <v>0</v>
      </c>
      <c r="D34" s="17">
        <v>0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>
        <f t="shared" si="3"/>
        <v>0</v>
      </c>
    </row>
    <row r="35" spans="1:15" s="18" customFormat="1" ht="17.45" customHeight="1" x14ac:dyDescent="0.25">
      <c r="A35" s="16" t="s">
        <v>33</v>
      </c>
      <c r="B35" s="2">
        <f>580000</f>
        <v>580000</v>
      </c>
      <c r="C35" s="17">
        <v>0</v>
      </c>
      <c r="D35" s="17">
        <v>0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>
        <f t="shared" si="3"/>
        <v>0</v>
      </c>
    </row>
    <row r="36" spans="1:15" s="18" customFormat="1" ht="17.45" customHeight="1" x14ac:dyDescent="0.25">
      <c r="A36" s="16" t="s">
        <v>34</v>
      </c>
      <c r="B36" s="2">
        <v>0</v>
      </c>
      <c r="C36" s="17">
        <v>0</v>
      </c>
      <c r="D36" s="17">
        <v>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>
        <f t="shared" si="3"/>
        <v>0</v>
      </c>
    </row>
    <row r="37" spans="1:15" s="18" customFormat="1" ht="17.45" customHeight="1" x14ac:dyDescent="0.25">
      <c r="A37" s="16" t="s">
        <v>35</v>
      </c>
      <c r="B37" s="2">
        <v>0</v>
      </c>
      <c r="C37" s="17">
        <v>0</v>
      </c>
      <c r="D37" s="17">
        <v>0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>
        <f t="shared" si="3"/>
        <v>0</v>
      </c>
    </row>
    <row r="38" spans="1:15" s="18" customFormat="1" ht="17.45" customHeight="1" x14ac:dyDescent="0.25">
      <c r="A38" s="16" t="s">
        <v>36</v>
      </c>
      <c r="B38" s="2">
        <f>4317900+50000-50000</f>
        <v>4317900</v>
      </c>
      <c r="C38" s="17">
        <v>0</v>
      </c>
      <c r="D38" s="17">
        <v>23329.56</v>
      </c>
      <c r="E38" s="17"/>
      <c r="F38" s="2"/>
      <c r="G38" s="2"/>
      <c r="H38" s="2"/>
      <c r="I38" s="2"/>
      <c r="J38" s="2"/>
      <c r="K38" s="2"/>
      <c r="L38" s="2"/>
      <c r="M38" s="2"/>
      <c r="N38" s="2"/>
      <c r="O38" s="17">
        <f t="shared" si="3"/>
        <v>23329.56</v>
      </c>
    </row>
    <row r="39" spans="1:15" s="18" customFormat="1" ht="25.5" x14ac:dyDescent="0.25">
      <c r="A39" s="27" t="s">
        <v>70</v>
      </c>
      <c r="B39" s="2">
        <f>11238500+60000-560000</f>
        <v>10738500</v>
      </c>
      <c r="C39" s="17">
        <v>0</v>
      </c>
      <c r="D39" s="17">
        <v>30277.33</v>
      </c>
      <c r="E39" s="17"/>
      <c r="F39" s="2"/>
      <c r="G39" s="2"/>
      <c r="H39" s="2"/>
      <c r="I39" s="2"/>
      <c r="J39" s="2"/>
      <c r="K39" s="2"/>
      <c r="L39" s="2"/>
      <c r="M39" s="2"/>
      <c r="N39" s="2"/>
      <c r="O39" s="17">
        <f t="shared" si="3"/>
        <v>30277.33</v>
      </c>
    </row>
    <row r="40" spans="1:15" s="18" customFormat="1" ht="12.75" x14ac:dyDescent="0.25">
      <c r="A40" s="27" t="s">
        <v>72</v>
      </c>
      <c r="B40" s="2">
        <v>0</v>
      </c>
      <c r="C40" s="17">
        <v>0</v>
      </c>
      <c r="D40" s="17">
        <v>0</v>
      </c>
      <c r="E40" s="17"/>
      <c r="F40" s="2"/>
      <c r="G40" s="2"/>
      <c r="H40" s="2"/>
      <c r="I40" s="2"/>
      <c r="J40" s="2"/>
      <c r="K40" s="2"/>
      <c r="L40" s="2"/>
      <c r="M40" s="2"/>
      <c r="N40" s="2"/>
      <c r="O40" s="17">
        <f t="shared" si="3"/>
        <v>0</v>
      </c>
    </row>
    <row r="41" spans="1:15" s="18" customFormat="1" ht="17.45" customHeight="1" x14ac:dyDescent="0.25">
      <c r="A41" s="16" t="s">
        <v>56</v>
      </c>
      <c r="B41" s="24">
        <f>13437300</f>
        <v>13437300</v>
      </c>
      <c r="C41" s="17">
        <v>935145.32</v>
      </c>
      <c r="D41" s="17">
        <v>955919.84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>
        <f t="shared" si="3"/>
        <v>1891065.16</v>
      </c>
    </row>
    <row r="42" spans="1:15" s="18" customFormat="1" ht="17.45" customHeight="1" x14ac:dyDescent="0.25">
      <c r="A42" s="16" t="s">
        <v>37</v>
      </c>
      <c r="B42" s="24">
        <v>0</v>
      </c>
      <c r="C42" s="17">
        <v>0</v>
      </c>
      <c r="D42" s="17">
        <v>0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>
        <f t="shared" si="3"/>
        <v>0</v>
      </c>
    </row>
    <row r="43" spans="1:15" s="26" customFormat="1" ht="17.45" customHeight="1" x14ac:dyDescent="0.25">
      <c r="A43" s="25" t="s">
        <v>57</v>
      </c>
      <c r="B43" s="24">
        <v>0</v>
      </c>
      <c r="C43" s="17">
        <v>0</v>
      </c>
      <c r="D43" s="17">
        <v>0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>
        <f t="shared" si="3"/>
        <v>0</v>
      </c>
    </row>
    <row r="44" spans="1:15" s="26" customFormat="1" ht="17.45" customHeight="1" x14ac:dyDescent="0.25">
      <c r="A44" s="25" t="s">
        <v>58</v>
      </c>
      <c r="B44" s="24">
        <v>0</v>
      </c>
      <c r="C44" s="17">
        <v>0</v>
      </c>
      <c r="D44" s="17">
        <v>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>
        <f t="shared" si="3"/>
        <v>0</v>
      </c>
    </row>
    <row r="45" spans="1:15" s="26" customFormat="1" ht="33" customHeight="1" x14ac:dyDescent="0.25">
      <c r="A45" s="27" t="s">
        <v>59</v>
      </c>
      <c r="B45" s="24">
        <v>0</v>
      </c>
      <c r="C45" s="17">
        <v>0</v>
      </c>
      <c r="D45" s="17">
        <v>0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>
        <f t="shared" si="3"/>
        <v>0</v>
      </c>
    </row>
    <row r="46" spans="1:15" s="18" customFormat="1" ht="17.45" customHeight="1" x14ac:dyDescent="0.25">
      <c r="A46" s="16" t="s">
        <v>38</v>
      </c>
      <c r="B46" s="24">
        <v>0</v>
      </c>
      <c r="C46" s="17">
        <v>0</v>
      </c>
      <c r="D46" s="17">
        <v>0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>
        <f t="shared" si="3"/>
        <v>0</v>
      </c>
    </row>
    <row r="47" spans="1:15" s="18" customFormat="1" ht="17.45" customHeight="1" x14ac:dyDescent="0.25">
      <c r="A47" s="19" t="s">
        <v>25</v>
      </c>
      <c r="B47" s="24">
        <v>0</v>
      </c>
      <c r="C47" s="17">
        <v>0</v>
      </c>
      <c r="D47" s="17">
        <v>0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>
        <f t="shared" si="3"/>
        <v>0</v>
      </c>
    </row>
    <row r="48" spans="1:15" s="18" customFormat="1" ht="17.45" customHeight="1" x14ac:dyDescent="0.25">
      <c r="A48" s="19" t="s">
        <v>26</v>
      </c>
      <c r="B48" s="24">
        <v>0</v>
      </c>
      <c r="C48" s="17">
        <v>0</v>
      </c>
      <c r="D48" s="17">
        <v>0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>
        <f t="shared" si="3"/>
        <v>0</v>
      </c>
    </row>
    <row r="49" spans="1:15" s="18" customFormat="1" ht="17.45" customHeight="1" x14ac:dyDescent="0.25">
      <c r="A49" s="19" t="s">
        <v>39</v>
      </c>
      <c r="B49" s="24">
        <f>18569000</f>
        <v>18569000</v>
      </c>
      <c r="C49" s="17">
        <v>2186871.39</v>
      </c>
      <c r="D49" s="17">
        <v>2278841.94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>
        <f t="shared" si="3"/>
        <v>4465713.33</v>
      </c>
    </row>
    <row r="50" spans="1:15" s="18" customFormat="1" ht="17.45" customHeight="1" x14ac:dyDescent="0.25">
      <c r="A50" s="16" t="s">
        <v>40</v>
      </c>
      <c r="B50" s="24">
        <v>0</v>
      </c>
      <c r="C50" s="17">
        <v>0</v>
      </c>
      <c r="D50" s="17">
        <v>0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>
        <f t="shared" si="3"/>
        <v>0</v>
      </c>
    </row>
    <row r="51" spans="1:15" s="29" customFormat="1" ht="17.45" customHeight="1" x14ac:dyDescent="0.25">
      <c r="A51" s="45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46"/>
    </row>
    <row r="52" spans="1:15" s="6" customFormat="1" ht="35.1" customHeight="1" x14ac:dyDescent="0.25">
      <c r="A52" s="5" t="s">
        <v>0</v>
      </c>
      <c r="B52" s="5" t="s">
        <v>2</v>
      </c>
      <c r="C52" s="57" t="s">
        <v>47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8" customFormat="1" ht="25.5" x14ac:dyDescent="0.25">
      <c r="A53" s="5" t="s">
        <v>1</v>
      </c>
      <c r="B53" s="5" t="s">
        <v>3</v>
      </c>
      <c r="C53" s="7" t="s">
        <v>4</v>
      </c>
      <c r="D53" s="7" t="s">
        <v>5</v>
      </c>
      <c r="E53" s="7" t="s">
        <v>6</v>
      </c>
      <c r="F53" s="7" t="s">
        <v>7</v>
      </c>
      <c r="G53" s="7" t="s">
        <v>8</v>
      </c>
      <c r="H53" s="7" t="s">
        <v>9</v>
      </c>
      <c r="I53" s="7" t="s">
        <v>10</v>
      </c>
      <c r="J53" s="7" t="s">
        <v>11</v>
      </c>
      <c r="K53" s="7" t="s">
        <v>12</v>
      </c>
      <c r="L53" s="7" t="s">
        <v>13</v>
      </c>
      <c r="M53" s="7" t="s">
        <v>14</v>
      </c>
      <c r="N53" s="7" t="s">
        <v>15</v>
      </c>
      <c r="O53" s="7" t="s">
        <v>48</v>
      </c>
    </row>
    <row r="54" spans="1:15" s="8" customFormat="1" ht="17.45" customHeight="1" x14ac:dyDescent="0.25">
      <c r="A54" s="5"/>
      <c r="B54" s="9">
        <f>SUM(B55:B67)</f>
        <v>44965300</v>
      </c>
      <c r="C54" s="10">
        <f>SUM(C55:C67)</f>
        <v>0</v>
      </c>
      <c r="D54" s="10">
        <f>SUM(D55:D67)</f>
        <v>16960</v>
      </c>
      <c r="E54" s="10">
        <f>SUM(E55:E67)</f>
        <v>0</v>
      </c>
      <c r="F54" s="10">
        <f t="shared" ref="F54:N54" si="4">SUM(F55:F67)</f>
        <v>0</v>
      </c>
      <c r="G54" s="10">
        <f t="shared" si="4"/>
        <v>0</v>
      </c>
      <c r="H54" s="10">
        <f t="shared" si="4"/>
        <v>0</v>
      </c>
      <c r="I54" s="10">
        <f t="shared" si="4"/>
        <v>0</v>
      </c>
      <c r="J54" s="10">
        <f t="shared" si="4"/>
        <v>0</v>
      </c>
      <c r="K54" s="10">
        <f t="shared" si="4"/>
        <v>0</v>
      </c>
      <c r="L54" s="10">
        <f t="shared" si="4"/>
        <v>0</v>
      </c>
      <c r="M54" s="10">
        <f t="shared" si="4"/>
        <v>0</v>
      </c>
      <c r="N54" s="10">
        <f t="shared" si="4"/>
        <v>0</v>
      </c>
      <c r="O54" s="10">
        <f>SUM(O55:O67)</f>
        <v>16960</v>
      </c>
    </row>
    <row r="55" spans="1:15" s="29" customFormat="1" ht="17.45" customHeight="1" x14ac:dyDescent="0.25">
      <c r="A55" s="45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46"/>
    </row>
    <row r="56" spans="1:15" s="18" customFormat="1" ht="17.45" customHeight="1" x14ac:dyDescent="0.25">
      <c r="A56" s="56" t="s">
        <v>60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</row>
    <row r="57" spans="1:15" s="18" customFormat="1" ht="17.45" customHeight="1" x14ac:dyDescent="0.25">
      <c r="A57" s="16" t="s">
        <v>29</v>
      </c>
      <c r="B57" s="24">
        <v>0</v>
      </c>
      <c r="C57" s="17">
        <v>0</v>
      </c>
      <c r="D57" s="17">
        <v>0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>
        <f>SUM(C57:N57)</f>
        <v>0</v>
      </c>
    </row>
    <row r="58" spans="1:15" s="18" customFormat="1" ht="17.45" customHeight="1" x14ac:dyDescent="0.25">
      <c r="A58" s="16" t="s">
        <v>32</v>
      </c>
      <c r="B58" s="24">
        <v>0</v>
      </c>
      <c r="C58" s="17">
        <v>0</v>
      </c>
      <c r="D58" s="17">
        <v>0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>
        <f t="shared" ref="O58:O67" si="5">SUM(C58:N58)</f>
        <v>0</v>
      </c>
    </row>
    <row r="59" spans="1:15" s="18" customFormat="1" ht="17.45" customHeight="1" x14ac:dyDescent="0.25">
      <c r="A59" s="16" t="s">
        <v>34</v>
      </c>
      <c r="B59" s="24">
        <v>0</v>
      </c>
      <c r="C59" s="17">
        <v>0</v>
      </c>
      <c r="D59" s="17">
        <v>0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>
        <f t="shared" si="5"/>
        <v>0</v>
      </c>
    </row>
    <row r="60" spans="1:15" s="18" customFormat="1" ht="17.45" customHeight="1" x14ac:dyDescent="0.25">
      <c r="A60" s="16" t="s">
        <v>35</v>
      </c>
      <c r="B60" s="24">
        <v>0</v>
      </c>
      <c r="C60" s="17">
        <v>0</v>
      </c>
      <c r="D60" s="17">
        <v>0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>
        <f t="shared" si="5"/>
        <v>0</v>
      </c>
    </row>
    <row r="61" spans="1:15" s="18" customFormat="1" ht="17.45" customHeight="1" x14ac:dyDescent="0.25">
      <c r="A61" s="16" t="s">
        <v>36</v>
      </c>
      <c r="B61" s="24">
        <v>0</v>
      </c>
      <c r="C61" s="17">
        <v>0</v>
      </c>
      <c r="D61" s="17">
        <v>0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>
        <f t="shared" si="5"/>
        <v>0</v>
      </c>
    </row>
    <row r="62" spans="1:15" s="18" customFormat="1" ht="25.5" x14ac:dyDescent="0.25">
      <c r="A62" s="27" t="s">
        <v>70</v>
      </c>
      <c r="B62" s="24">
        <f>3531800-2787000</f>
        <v>744800</v>
      </c>
      <c r="C62" s="17">
        <v>0</v>
      </c>
      <c r="D62" s="17">
        <v>0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>
        <f t="shared" si="5"/>
        <v>0</v>
      </c>
    </row>
    <row r="63" spans="1:15" s="18" customFormat="1" ht="17.45" customHeight="1" x14ac:dyDescent="0.25">
      <c r="A63" s="16" t="s">
        <v>71</v>
      </c>
      <c r="B63" s="24">
        <v>0</v>
      </c>
      <c r="C63" s="17">
        <v>0</v>
      </c>
      <c r="D63" s="17">
        <v>0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>
        <f t="shared" si="5"/>
        <v>0</v>
      </c>
    </row>
    <row r="64" spans="1:15" s="18" customFormat="1" ht="17.45" customHeight="1" x14ac:dyDescent="0.25">
      <c r="A64" s="16" t="s">
        <v>41</v>
      </c>
      <c r="B64" s="24">
        <f>30909700</f>
        <v>30909700</v>
      </c>
      <c r="C64" s="17">
        <v>0</v>
      </c>
      <c r="D64" s="17">
        <v>0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>
        <f t="shared" si="5"/>
        <v>0</v>
      </c>
    </row>
    <row r="65" spans="1:15" s="18" customFormat="1" ht="17.45" customHeight="1" x14ac:dyDescent="0.25">
      <c r="A65" s="16" t="s">
        <v>42</v>
      </c>
      <c r="B65" s="24">
        <f>10523800+3998000-1211000</f>
        <v>13310800</v>
      </c>
      <c r="C65" s="17">
        <v>0</v>
      </c>
      <c r="D65" s="17">
        <v>16960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>
        <f>SUM(C65:N65)</f>
        <v>16960</v>
      </c>
    </row>
    <row r="66" spans="1:15" s="18" customFormat="1" ht="17.45" customHeight="1" x14ac:dyDescent="0.25">
      <c r="A66" s="16" t="s">
        <v>25</v>
      </c>
      <c r="B66" s="24">
        <v>0</v>
      </c>
      <c r="C66" s="17">
        <v>0</v>
      </c>
      <c r="D66" s="17">
        <v>0</v>
      </c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>
        <f t="shared" si="5"/>
        <v>0</v>
      </c>
    </row>
    <row r="67" spans="1:15" s="18" customFormat="1" ht="17.45" customHeight="1" x14ac:dyDescent="0.25">
      <c r="A67" s="16" t="s">
        <v>26</v>
      </c>
      <c r="B67" s="24">
        <v>0</v>
      </c>
      <c r="C67" s="17">
        <v>0</v>
      </c>
      <c r="D67" s="17">
        <v>0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>
        <f t="shared" si="5"/>
        <v>0</v>
      </c>
    </row>
    <row r="68" spans="1:15" ht="17.45" customHeight="1" x14ac:dyDescent="0.25">
      <c r="A68" s="51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3"/>
    </row>
    <row r="69" spans="1:15" ht="17.45" customHeight="1" x14ac:dyDescent="0.25">
      <c r="A69" s="30" t="s">
        <v>43</v>
      </c>
      <c r="B69" s="10">
        <f>SUM(B70:B72)</f>
        <v>200000</v>
      </c>
      <c r="C69" s="10">
        <f t="shared" ref="C69:O69" si="6">SUM(C70:C72)</f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f t="shared" si="6"/>
        <v>0</v>
      </c>
    </row>
    <row r="70" spans="1:15" s="32" customFormat="1" ht="17.45" customHeight="1" x14ac:dyDescent="0.3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15" s="18" customFormat="1" ht="17.45" customHeight="1" x14ac:dyDescent="0.25">
      <c r="A71" s="16" t="s">
        <v>44</v>
      </c>
      <c r="B71" s="24">
        <f>200000</f>
        <v>200000</v>
      </c>
      <c r="C71" s="17">
        <v>0</v>
      </c>
      <c r="D71" s="17">
        <v>0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>
        <f>SUM(C71:N71)</f>
        <v>0</v>
      </c>
    </row>
    <row r="72" spans="1:15" s="18" customFormat="1" ht="17.45" customHeight="1" x14ac:dyDescent="0.25">
      <c r="A72" s="16"/>
      <c r="B72" s="24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s="35" customFormat="1" ht="17.45" customHeight="1" x14ac:dyDescent="0.15">
      <c r="A73" s="33" t="s">
        <v>61</v>
      </c>
      <c r="B73" s="34">
        <f>B5+B27+B54+B69</f>
        <v>94807200</v>
      </c>
      <c r="C73" s="34">
        <f t="shared" ref="C73:O73" si="7">C5+C27+C54+C69</f>
        <v>3122016.71</v>
      </c>
      <c r="D73" s="34">
        <f t="shared" si="7"/>
        <v>3333200.67</v>
      </c>
      <c r="E73" s="34">
        <f t="shared" si="7"/>
        <v>0</v>
      </c>
      <c r="F73" s="34">
        <f t="shared" si="7"/>
        <v>0</v>
      </c>
      <c r="G73" s="34">
        <f t="shared" si="7"/>
        <v>0</v>
      </c>
      <c r="H73" s="34">
        <f t="shared" si="7"/>
        <v>0</v>
      </c>
      <c r="I73" s="34">
        <f t="shared" si="7"/>
        <v>0</v>
      </c>
      <c r="J73" s="34">
        <f t="shared" si="7"/>
        <v>0</v>
      </c>
      <c r="K73" s="34">
        <f t="shared" si="7"/>
        <v>0</v>
      </c>
      <c r="L73" s="34">
        <f t="shared" si="7"/>
        <v>0</v>
      </c>
      <c r="M73" s="34">
        <f t="shared" si="7"/>
        <v>0</v>
      </c>
      <c r="N73" s="34">
        <f t="shared" si="7"/>
        <v>0</v>
      </c>
      <c r="O73" s="34">
        <f t="shared" si="7"/>
        <v>6455217.3799999999</v>
      </c>
    </row>
    <row r="74" spans="1:15" ht="17.45" customHeight="1" x14ac:dyDescent="0.25">
      <c r="A74" s="36" t="s">
        <v>62</v>
      </c>
      <c r="B74" s="54" t="s">
        <v>45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5"/>
    </row>
    <row r="75" spans="1:15" ht="17.45" customHeight="1" x14ac:dyDescent="0.25">
      <c r="A75" s="37" t="s">
        <v>16</v>
      </c>
      <c r="B75" s="47" t="s">
        <v>75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/>
    </row>
    <row r="76" spans="1:15" ht="17.45" customHeight="1" x14ac:dyDescent="0.25">
      <c r="A76" s="1" t="s">
        <v>46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s="42" customFormat="1" ht="17.45" customHeight="1" x14ac:dyDescent="0.25">
      <c r="A77" s="50" t="s">
        <v>63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1:15" s="42" customFormat="1" ht="17.45" customHeight="1" x14ac:dyDescent="0.25">
      <c r="A78" s="50" t="s">
        <v>64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1:15" s="42" customFormat="1" ht="17.45" customHeight="1" x14ac:dyDescent="0.25">
      <c r="A79" s="50" t="s">
        <v>65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1:15" s="42" customFormat="1" ht="17.45" customHeight="1" x14ac:dyDescent="0.25">
      <c r="A80" s="49" t="s">
        <v>66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</row>
    <row r="81" spans="1:15" s="42" customFormat="1" ht="34.5" customHeight="1" x14ac:dyDescent="0.25">
      <c r="A81" s="48" t="s">
        <v>67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</row>
    <row r="82" spans="1:15" s="42" customFormat="1" ht="17.45" customHeight="1" x14ac:dyDescent="0.25">
      <c r="A82" s="49" t="s">
        <v>68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</row>
    <row r="83" spans="1:15" s="42" customFormat="1" ht="17.45" customHeight="1" x14ac:dyDescent="0.25">
      <c r="A83" s="50" t="s">
        <v>69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1:15" s="42" customFormat="1" ht="33.75" customHeight="1" x14ac:dyDescent="0.25">
      <c r="A84" s="48" t="s">
        <v>73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</row>
  </sheetData>
  <sheetProtection formatCells="0" formatRows="0" insertRows="0" deleteRows="0"/>
  <mergeCells count="16">
    <mergeCell ref="A56:O56"/>
    <mergeCell ref="C3:O3"/>
    <mergeCell ref="A7:O7"/>
    <mergeCell ref="C25:O25"/>
    <mergeCell ref="A29:O29"/>
    <mergeCell ref="C52:O52"/>
    <mergeCell ref="A81:O81"/>
    <mergeCell ref="A82:O82"/>
    <mergeCell ref="A83:O83"/>
    <mergeCell ref="A84:O84"/>
    <mergeCell ref="A68:O68"/>
    <mergeCell ref="B74:O74"/>
    <mergeCell ref="A77:O77"/>
    <mergeCell ref="A78:O78"/>
    <mergeCell ref="A79:O79"/>
    <mergeCell ref="A80:O80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Ana Gabriela Kiyomura Merlin</cp:lastModifiedBy>
  <cp:lastPrinted>2015-07-02T17:28:36Z</cp:lastPrinted>
  <dcterms:created xsi:type="dcterms:W3CDTF">2015-02-04T16:47:47Z</dcterms:created>
  <dcterms:modified xsi:type="dcterms:W3CDTF">2022-03-17T19:22:06Z</dcterms:modified>
</cp:coreProperties>
</file>