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 FEADMP" sheetId="1" r:id="rId1"/>
  </sheets>
  <calcPr calcId="125725"/>
</workbook>
</file>

<file path=xl/calcChain.xml><?xml version="1.0" encoding="utf-8"?>
<calcChain xmlns="http://schemas.openxmlformats.org/spreadsheetml/2006/main">
  <c r="D14" i="1"/>
  <c r="E14" s="1"/>
  <c r="D15"/>
  <c r="D16"/>
  <c r="E16" s="1"/>
  <c r="O16" s="1"/>
  <c r="D13"/>
  <c r="E13" s="1"/>
  <c r="D12"/>
  <c r="E12" s="1"/>
  <c r="D11"/>
  <c r="E11" s="1"/>
  <c r="D10"/>
  <c r="E10" s="1"/>
  <c r="D9"/>
  <c r="E9" s="1"/>
  <c r="D6"/>
  <c r="E6" s="1"/>
  <c r="D8"/>
  <c r="E8" s="1"/>
  <c r="C7"/>
  <c r="D7" s="1"/>
  <c r="E7" s="1"/>
  <c r="E15" l="1"/>
  <c r="O15" s="1"/>
  <c r="D18"/>
  <c r="C18"/>
  <c r="B18"/>
  <c r="O17"/>
  <c r="O7"/>
  <c r="O6"/>
  <c r="O14" l="1"/>
  <c r="F18"/>
  <c r="E18"/>
  <c r="O13"/>
  <c r="O11"/>
  <c r="O9"/>
  <c r="O8"/>
  <c r="O12"/>
  <c r="O10"/>
  <c r="K18" l="1"/>
  <c r="H18"/>
  <c r="M18"/>
  <c r="L18"/>
  <c r="I18"/>
  <c r="N18"/>
  <c r="J18"/>
  <c r="G18"/>
  <c r="O18" l="1"/>
</calcChain>
</file>

<file path=xl/sharedStrings.xml><?xml version="1.0" encoding="utf-8"?>
<sst xmlns="http://schemas.openxmlformats.org/spreadsheetml/2006/main" count="53" uniqueCount="52">
  <si>
    <t>Objeto</t>
  </si>
  <si>
    <t>(a)</t>
  </si>
  <si>
    <t>Valores previstos</t>
  </si>
  <si>
    <t>(b)</t>
  </si>
  <si>
    <t>Valores arrecadados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</si>
  <si>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</si>
  <si>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</si>
  <si>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</si>
  <si>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</si>
  <si>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</si>
  <si>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</si>
  <si>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</si>
  <si>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</si>
  <si>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</si>
  <si>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</si>
  <si>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</si>
  <si>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</si>
  <si>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</si>
  <si>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</si>
  <si>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</si>
  <si>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</si>
  <si>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</si>
  <si>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</si>
  <si>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</si>
  <si>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</si>
  <si>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</si>
  <si>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</si>
  <si>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</si>
  <si>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</si>
  <si>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</si>
  <si>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</si>
  <si>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</si>
  <si>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</si>
  <si>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FUNDAMENTO LEGAL: Resolução CNMP nº 86/2012, art. 5º, inciso I, alínea “a”.</t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</si>
  <si>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Detalhar a origem do recolhimento. (por exemplo: arrecadação oriunda de inscrição em concurso público, alienação de bens, repasses orçamentários, dentre outros).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</si>
  <si>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autorizados na Lei Orçamentária Anual, somados aos eventuais créditos adicionais</t>
    </r>
  </si>
  <si>
    <r>
      <rPr>
        <b/>
        <sz val="9"/>
        <color theme="1"/>
        <rFont val="Franklin Gothic Medium"/>
        <family val="2"/>
      </rPr>
      <t>(c) a (n) Valores Arrecadados</t>
    </r>
    <r>
      <rPr>
        <sz val="9"/>
        <color theme="1"/>
        <rFont val="Franklin Gothic Medium"/>
        <family val="2"/>
      </rPr>
      <t xml:space="preserve"> – Valores arrecadados mês a mês, por regime de caixa, ou seja, considerando-se efetivamente a entrada nos cofres públicos.</t>
    </r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</si>
  <si>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</si>
  <si>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t>Anexo 1.1. Receitas Próprias</t>
  </si>
  <si>
    <t>13250000 - REMUNERAÇÃO DE DEPÓSITOS BANCÁRIOS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</si>
  <si>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</si>
  <si>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</si>
  <si>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</si>
  <si>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</si>
  <si>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22190000 - ALIENACAO DE OUTROS BENS MOVEIS</t>
  </si>
  <si>
    <t>24719901 -  TRANSFERÊNCIAS DE CONVÊNIOS  DO MINISTÉRIO DE JUSTIÇA</t>
  </si>
  <si>
    <t>11220800 - EOLUMENTOS E CUSTAS JUDICIAIS</t>
  </si>
  <si>
    <t>16001301 - SERVICOS DE INSCRICAO EM CONCURSOS PUBLICOS</t>
  </si>
  <si>
    <t>19210600 - INDENIZACOESPOR DANOS CAUSADOS PATRIM PUBLICO</t>
  </si>
  <si>
    <t>19900202 - RECEITA DE ONUS DE SUCUMBENCIA</t>
  </si>
  <si>
    <t>SEFIN/PGJ - SPF</t>
  </si>
  <si>
    <t>30.04.2015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</si>
</sst>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3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4" fontId="5" fillId="3" borderId="1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5" fillId="0" borderId="3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I9" sqref="I9"/>
    </sheetView>
  </sheetViews>
  <sheetFormatPr defaultRowHeight="17.45" customHeight="1"/>
  <cols>
    <col min="1" max="1" width="25.7109375" style="2" customWidth="1"/>
    <col min="2" max="2" width="10.140625" style="2" customWidth="1"/>
    <col min="3" max="15" width="9.7109375" style="2" customWidth="1"/>
    <col min="16" max="16384" width="9.140625" style="2"/>
  </cols>
  <sheetData>
    <row r="1" spans="1:15" ht="17.45" customHeight="1">
      <c r="A1" s="1" t="s">
        <v>38</v>
      </c>
    </row>
    <row r="3" spans="1:15" s="3" customFormat="1" ht="35.1" customHeight="1">
      <c r="A3" s="15" t="s">
        <v>0</v>
      </c>
      <c r="B3" s="15" t="s">
        <v>2</v>
      </c>
      <c r="C3" s="21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4" customFormat="1" ht="17.45" customHeight="1">
      <c r="A4" s="22" t="s">
        <v>1</v>
      </c>
      <c r="B4" s="22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4" customFormat="1" ht="17.45" customHeight="1">
      <c r="A5" s="22"/>
      <c r="B5" s="22"/>
      <c r="C5" s="6" t="s">
        <v>19</v>
      </c>
      <c r="D5" s="6" t="s">
        <v>18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</row>
    <row r="6" spans="1:15" s="16" customFormat="1" ht="35.1" customHeight="1">
      <c r="A6" s="13" t="s">
        <v>46</v>
      </c>
      <c r="B6" s="10">
        <v>0</v>
      </c>
      <c r="C6" s="10">
        <v>0</v>
      </c>
      <c r="D6" s="10">
        <f>-C6</f>
        <v>0</v>
      </c>
      <c r="E6" s="11">
        <f>-D6</f>
        <v>0</v>
      </c>
      <c r="F6" s="11"/>
      <c r="G6" s="11"/>
      <c r="H6" s="11"/>
      <c r="I6" s="11"/>
      <c r="J6" s="11"/>
      <c r="K6" s="11"/>
      <c r="L6" s="11"/>
      <c r="M6" s="11"/>
      <c r="N6" s="11"/>
      <c r="O6" s="10">
        <f>SUM(C6:N6)</f>
        <v>0</v>
      </c>
    </row>
    <row r="7" spans="1:15" s="16" customFormat="1" ht="35.1" customHeight="1">
      <c r="A7" s="14" t="s">
        <v>39</v>
      </c>
      <c r="B7" s="11">
        <v>1000000</v>
      </c>
      <c r="C7" s="11">
        <f>72025.53+922.11</f>
        <v>72947.64</v>
      </c>
      <c r="D7" s="11">
        <f>153649.41+2055.01-C7</f>
        <v>82756.780000000013</v>
      </c>
      <c r="E7" s="11">
        <f>-D7-C7+262113.45+3506.26</f>
        <v>109915.29</v>
      </c>
      <c r="F7" s="11"/>
      <c r="G7" s="11"/>
      <c r="H7" s="11"/>
      <c r="I7" s="11"/>
      <c r="J7" s="11"/>
      <c r="K7" s="11"/>
      <c r="L7" s="11"/>
      <c r="M7" s="11"/>
      <c r="N7" s="11"/>
      <c r="O7" s="11">
        <f>SUM(C7:N7)</f>
        <v>265619.71000000002</v>
      </c>
    </row>
    <row r="8" spans="1:15" s="16" customFormat="1" ht="35.1" customHeight="1">
      <c r="A8" s="14" t="s">
        <v>47</v>
      </c>
      <c r="B8" s="11">
        <v>0</v>
      </c>
      <c r="C8" s="11">
        <v>0</v>
      </c>
      <c r="D8" s="11">
        <f>60432.26-C8</f>
        <v>60432.26</v>
      </c>
      <c r="E8" s="11">
        <f>-D8-C8+60432.41</f>
        <v>0.15000000000145519</v>
      </c>
      <c r="F8" s="11"/>
      <c r="G8" s="11"/>
      <c r="H8" s="11"/>
      <c r="I8" s="11"/>
      <c r="J8" s="11"/>
      <c r="K8" s="11"/>
      <c r="L8" s="11"/>
      <c r="M8" s="11"/>
      <c r="N8" s="11"/>
      <c r="O8" s="11">
        <f t="shared" ref="O8:O17" si="0">SUM(C8:N8)</f>
        <v>60432.41</v>
      </c>
    </row>
    <row r="9" spans="1:15" s="16" customFormat="1" ht="35.1" customHeight="1">
      <c r="A9" s="14" t="s">
        <v>40</v>
      </c>
      <c r="B9" s="12">
        <v>150000</v>
      </c>
      <c r="C9" s="11">
        <v>0</v>
      </c>
      <c r="D9" s="11">
        <f>1519.92</f>
        <v>1519.92</v>
      </c>
      <c r="E9" s="11">
        <f>-D9-C9+2448.92</f>
        <v>929</v>
      </c>
      <c r="F9" s="11"/>
      <c r="G9" s="11"/>
      <c r="H9" s="11"/>
      <c r="I9" s="11"/>
      <c r="J9" s="11"/>
      <c r="K9" s="11"/>
      <c r="L9" s="11"/>
      <c r="M9" s="11"/>
      <c r="N9" s="11"/>
      <c r="O9" s="11">
        <f t="shared" si="0"/>
        <v>2448.92</v>
      </c>
    </row>
    <row r="10" spans="1:15" s="16" customFormat="1" ht="35.1" customHeight="1">
      <c r="A10" s="14" t="s">
        <v>41</v>
      </c>
      <c r="B10" s="12">
        <v>70000</v>
      </c>
      <c r="C10" s="11">
        <v>0</v>
      </c>
      <c r="D10" s="11">
        <f>1814.15</f>
        <v>1814.15</v>
      </c>
      <c r="E10" s="11">
        <f>-D10-C10+2505.09</f>
        <v>690.94</v>
      </c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0"/>
        <v>2505.09</v>
      </c>
    </row>
    <row r="11" spans="1:15" s="16" customFormat="1" ht="35.1" customHeight="1">
      <c r="A11" s="14" t="s">
        <v>48</v>
      </c>
      <c r="B11" s="12">
        <v>0</v>
      </c>
      <c r="C11" s="11">
        <v>0</v>
      </c>
      <c r="D11" s="11">
        <f>2000</f>
        <v>2000</v>
      </c>
      <c r="E11" s="11">
        <f>-D11+2000-C11</f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0"/>
        <v>2000</v>
      </c>
    </row>
    <row r="12" spans="1:15" s="16" customFormat="1" ht="35.1" customHeight="1">
      <c r="A12" s="14" t="s">
        <v>42</v>
      </c>
      <c r="B12" s="12">
        <v>1070000</v>
      </c>
      <c r="C12" s="11">
        <v>0</v>
      </c>
      <c r="D12" s="11">
        <f>320</f>
        <v>320</v>
      </c>
      <c r="E12" s="11">
        <f>-D12+1320-C12</f>
        <v>1000</v>
      </c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0"/>
        <v>1320</v>
      </c>
    </row>
    <row r="13" spans="1:15" s="16" customFormat="1" ht="35.1" customHeight="1">
      <c r="A13" s="14" t="s">
        <v>43</v>
      </c>
      <c r="B13" s="12">
        <v>50000</v>
      </c>
      <c r="C13" s="11">
        <v>0</v>
      </c>
      <c r="D13" s="11">
        <f>1457.12</f>
        <v>1457.12</v>
      </c>
      <c r="E13" s="11">
        <f>-D13+1457.12-C13</f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0"/>
        <v>1457.12</v>
      </c>
    </row>
    <row r="14" spans="1:15" s="16" customFormat="1" ht="35.1" customHeight="1">
      <c r="A14" s="14" t="s">
        <v>49</v>
      </c>
      <c r="B14" s="12">
        <v>0</v>
      </c>
      <c r="C14" s="11">
        <v>0</v>
      </c>
      <c r="D14" s="11">
        <f>-C14</f>
        <v>0</v>
      </c>
      <c r="E14" s="11">
        <f>-D14-C14</f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0"/>
        <v>0</v>
      </c>
    </row>
    <row r="15" spans="1:15" s="16" customFormat="1" ht="35.1" customHeight="1">
      <c r="A15" s="14" t="s">
        <v>44</v>
      </c>
      <c r="B15" s="12">
        <v>270000</v>
      </c>
      <c r="C15" s="11">
        <v>0</v>
      </c>
      <c r="D15" s="11">
        <f t="shared" ref="D15:D16" si="1">-C15</f>
        <v>0</v>
      </c>
      <c r="E15" s="11">
        <f t="shared" ref="E15:E16" si="2">-D15-C15</f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0"/>
        <v>0</v>
      </c>
    </row>
    <row r="16" spans="1:15" s="16" customFormat="1" ht="35.1" customHeight="1">
      <c r="A16" s="14" t="s">
        <v>45</v>
      </c>
      <c r="B16" s="12">
        <v>1000000</v>
      </c>
      <c r="C16" s="11">
        <v>0</v>
      </c>
      <c r="D16" s="11">
        <f t="shared" si="1"/>
        <v>0</v>
      </c>
      <c r="E16" s="11">
        <f t="shared" si="2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>
        <f t="shared" si="0"/>
        <v>0</v>
      </c>
    </row>
    <row r="17" spans="1:15" ht="35.1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 t="shared" si="0"/>
        <v>0</v>
      </c>
    </row>
    <row r="18" spans="1:15" s="7" customFormat="1" ht="17.45" customHeight="1">
      <c r="A18" s="9" t="s">
        <v>17</v>
      </c>
      <c r="B18" s="8">
        <f t="shared" ref="B18:N18" si="3">SUM(B6:B17)</f>
        <v>3610000</v>
      </c>
      <c r="C18" s="8">
        <f t="shared" si="3"/>
        <v>72947.64</v>
      </c>
      <c r="D18" s="8">
        <f t="shared" si="3"/>
        <v>150300.23000000001</v>
      </c>
      <c r="E18" s="8">
        <f t="shared" si="3"/>
        <v>112535.38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0</v>
      </c>
      <c r="M18" s="8">
        <f t="shared" si="3"/>
        <v>0</v>
      </c>
      <c r="N18" s="8">
        <f t="shared" si="3"/>
        <v>0</v>
      </c>
      <c r="O18" s="8">
        <f>SUM(C18:N18)</f>
        <v>335783.25</v>
      </c>
    </row>
    <row r="20" spans="1:15" ht="17.45" customHeight="1">
      <c r="A20" s="2" t="s">
        <v>31</v>
      </c>
      <c r="B20" s="19" t="s">
        <v>50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7.45" customHeight="1">
      <c r="A21" s="2" t="s">
        <v>32</v>
      </c>
      <c r="B21" s="20" t="s">
        <v>51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3" spans="1:15" ht="17.45" customHeight="1">
      <c r="A23" s="2" t="s">
        <v>34</v>
      </c>
    </row>
    <row r="24" spans="1:15" ht="17.45" customHeight="1">
      <c r="A24" s="2" t="s">
        <v>35</v>
      </c>
    </row>
    <row r="25" spans="1:15" ht="17.45" customHeight="1">
      <c r="A25" s="2" t="s">
        <v>36</v>
      </c>
    </row>
    <row r="26" spans="1:15" ht="17.45" customHeight="1">
      <c r="A26" s="2" t="s">
        <v>37</v>
      </c>
    </row>
    <row r="28" spans="1:15" ht="17.45" customHeight="1">
      <c r="A28" s="5" t="s">
        <v>33</v>
      </c>
    </row>
  </sheetData>
  <sheetProtection formatRows="0" insertRows="0" deleteRows="0"/>
  <mergeCells count="3">
    <mergeCell ref="C3:O3"/>
    <mergeCell ref="A4:A5"/>
    <mergeCell ref="B4:B5"/>
  </mergeCells>
  <printOptions horizontalCentered="1"/>
  <pageMargins left="0.2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 FEADMP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MPE</cp:lastModifiedBy>
  <cp:lastPrinted>2015-05-05T18:13:42Z</cp:lastPrinted>
  <dcterms:created xsi:type="dcterms:W3CDTF">2015-02-04T16:47:47Z</dcterms:created>
  <dcterms:modified xsi:type="dcterms:W3CDTF">2015-05-13T19:37:54Z</dcterms:modified>
</cp:coreProperties>
</file>